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teinbeck\temp\"/>
    </mc:Choice>
  </mc:AlternateContent>
  <bookViews>
    <workbookView xWindow="0" yWindow="0" windowWidth="21585" windowHeight="12300"/>
  </bookViews>
  <sheets>
    <sheet name="Prüfungsplan" sheetId="1" r:id="rId1"/>
    <sheet name="listen" sheetId="7" r:id="rId2"/>
  </sheets>
  <definedNames>
    <definedName name="_xlnm.Print_Area" localSheetId="0">Prüfungsplan!$A$1:$K$62</definedName>
  </definedNames>
  <calcPr calcId="162913"/>
</workbook>
</file>

<file path=xl/calcChain.xml><?xml version="1.0" encoding="utf-8"?>
<calcChain xmlns="http://schemas.openxmlformats.org/spreadsheetml/2006/main">
  <c r="A54" i="1" l="1"/>
  <c r="J3" i="1"/>
  <c r="J9" i="1"/>
  <c r="I54" i="1"/>
  <c r="H9" i="1"/>
  <c r="G54" i="1" l="1"/>
  <c r="G55" i="1" l="1"/>
  <c r="F55" i="1"/>
  <c r="E55" i="1"/>
  <c r="D55" i="1"/>
  <c r="H50" i="1" l="1"/>
  <c r="D54" i="1"/>
  <c r="F54" i="1" l="1"/>
  <c r="E54" i="1"/>
  <c r="H54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</calcChain>
</file>

<file path=xl/sharedStrings.xml><?xml version="1.0" encoding="utf-8"?>
<sst xmlns="http://schemas.openxmlformats.org/spreadsheetml/2006/main" count="187" uniqueCount="78">
  <si>
    <t>Prüfungsplan Bachelor</t>
  </si>
  <si>
    <t>1. Sem.</t>
  </si>
  <si>
    <t>2. Sem.</t>
  </si>
  <si>
    <t>Code</t>
  </si>
  <si>
    <t>Modulname</t>
  </si>
  <si>
    <t>Credits</t>
  </si>
  <si>
    <t>3. Sem.</t>
  </si>
  <si>
    <t>4. Sem.</t>
  </si>
  <si>
    <t>5. Sem.</t>
  </si>
  <si>
    <t>6. Sem.</t>
  </si>
  <si>
    <t xml:space="preserve">7. Sem. </t>
  </si>
  <si>
    <t xml:space="preserve">8. Sem. </t>
  </si>
  <si>
    <t>9. Sem.</t>
  </si>
  <si>
    <t>Pflicht</t>
  </si>
  <si>
    <t>Wahl-pflicht</t>
  </si>
  <si>
    <t>Wahl</t>
  </si>
  <si>
    <t>Gesamt</t>
  </si>
  <si>
    <t>Sie prüfen nicht, ob die Module in dem eingetragenen Semester auch angeboten werden.</t>
  </si>
  <si>
    <t xml:space="preserve">Name: </t>
  </si>
  <si>
    <t>Studiengang:</t>
  </si>
  <si>
    <t>Die Modulprüfungen sollen in dem im Studienplan festgelegten Semester abgelegt werden.</t>
  </si>
  <si>
    <t>Sie können (einschließlich aller Wiederholungsprüfungen) auf maximal neun Semester verteilt werden.</t>
  </si>
  <si>
    <t>(nicht verpflichtend)</t>
  </si>
  <si>
    <t>Orientierungsprüfung</t>
  </si>
  <si>
    <t>Frist der</t>
  </si>
  <si>
    <t>Regelstudienzeit</t>
  </si>
  <si>
    <t xml:space="preserve">Ende der </t>
  </si>
  <si>
    <r>
      <rPr>
        <b/>
        <sz val="11"/>
        <color theme="1"/>
        <rFont val="Arial"/>
        <family val="2"/>
      </rPr>
      <t>Mentorenschaft und Fachstudienberatung</t>
    </r>
    <r>
      <rPr>
        <sz val="11"/>
        <color theme="1"/>
        <rFont val="Arial"/>
        <family val="2"/>
      </rPr>
      <t xml:space="preserve"> beraten zur "Zweckmäßigkeit" der gewählten Modulkombination.</t>
    </r>
  </si>
  <si>
    <t>Profil:</t>
  </si>
  <si>
    <t>Danach Verlust des</t>
  </si>
  <si>
    <t>Prüfungsanspruchs</t>
  </si>
  <si>
    <t>Credits lt. Studienplan</t>
  </si>
  <si>
    <t>mit der Prüfungsordung übereinstimmt, liegt in der Verantwortung der Studierenden.</t>
  </si>
  <si>
    <r>
      <t xml:space="preserve">Die </t>
    </r>
    <r>
      <rPr>
        <b/>
        <sz val="11"/>
        <color theme="1"/>
        <rFont val="Arial"/>
        <family val="2"/>
      </rPr>
      <t>Überprüfung</t>
    </r>
    <r>
      <rPr>
        <sz val="11"/>
        <color theme="1"/>
        <rFont val="Arial"/>
        <family val="2"/>
      </rPr>
      <t xml:space="preserve"> der Semesterlage, der Vollständigkeit der Pflichtmodule und ob der Verbindlichkeitsgrad aller genannten Module</t>
    </r>
  </si>
  <si>
    <t>Studiengang</t>
  </si>
  <si>
    <t>NawaRo</t>
  </si>
  <si>
    <t>bis WS 2016/17</t>
  </si>
  <si>
    <t>WS 2017/18</t>
  </si>
  <si>
    <t>PO</t>
  </si>
  <si>
    <t>bis SS 2017</t>
  </si>
  <si>
    <t>ab SS 2018</t>
  </si>
  <si>
    <t>bis WS 2015/16</t>
  </si>
  <si>
    <t>ab WS 2018/19</t>
  </si>
  <si>
    <t>ab WS 2016/17</t>
  </si>
  <si>
    <t>Berufs-Praktikum</t>
  </si>
  <si>
    <t>Agrarbiologie</t>
  </si>
  <si>
    <t>Agrarwissenschaften</t>
  </si>
  <si>
    <t>Agrarsysteme der Tropen</t>
  </si>
  <si>
    <t>Agrartechnik</t>
  </si>
  <si>
    <t>Bodenwissenschaften</t>
  </si>
  <si>
    <t>Energetische und Stoffliche Nutzung von Biomasse</t>
  </si>
  <si>
    <t>Kommunikation und Beratung</t>
  </si>
  <si>
    <t>Kulturpflanzenwissenschaften</t>
  </si>
  <si>
    <t>Landschaftsökologie</t>
  </si>
  <si>
    <t>Nutztierwissenschaften</t>
  </si>
  <si>
    <t>Wirtschafts- und Sozialwissenschaften des Landbaus</t>
  </si>
  <si>
    <t>Agrarwissenschaften2</t>
  </si>
  <si>
    <t xml:space="preserve">Technologien zur Nutzung von Biomasse als Rohstoffbasis </t>
  </si>
  <si>
    <t xml:space="preserve">Pflanzenproduktionssysteme </t>
  </si>
  <si>
    <t>Boden / Pflanzenernährung</t>
  </si>
  <si>
    <t xml:space="preserve">Landschaftsökologie für Agrarwissenschaften </t>
  </si>
  <si>
    <t>Nawaro2</t>
  </si>
  <si>
    <t>Pflanzenwissenschaften</t>
  </si>
  <si>
    <t>Wetter- und Klima</t>
  </si>
  <si>
    <t>Agrarbiologie2</t>
  </si>
  <si>
    <t>-</t>
  </si>
  <si>
    <t>ab SS 2018 mit Forschungspraktikum</t>
  </si>
  <si>
    <t>ab SS 2018 mit Qualifiziertem betrieblichem Praktikum</t>
  </si>
  <si>
    <t>müssen erreicht werden</t>
  </si>
  <si>
    <r>
      <rPr>
        <b/>
        <sz val="11"/>
        <color theme="1"/>
        <rFont val="Arial"/>
        <family val="2"/>
      </rPr>
      <t>Änderungen</t>
    </r>
    <r>
      <rPr>
        <sz val="11"/>
        <color theme="1"/>
        <rFont val="Arial"/>
        <family val="2"/>
      </rPr>
      <t xml:space="preserve"> des Prüfungsplanes liegen in der Verantwortung der Studierenden und sind nicht genehmigungspflichtig.</t>
    </r>
  </si>
  <si>
    <t>Zusatz-Module</t>
  </si>
  <si>
    <t>PO für Studienbeginn</t>
  </si>
  <si>
    <t>Sonderkulturen</t>
  </si>
  <si>
    <t>Profil</t>
  </si>
  <si>
    <t>Analytik in den Pflanzenwissenschaften</t>
  </si>
  <si>
    <t>Evolution und Ökologie</t>
  </si>
  <si>
    <t>Molekulare Tierwissenschaften</t>
  </si>
  <si>
    <t>Nutztierbiologie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</si>
</sst>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2" fillId="0" borderId="6" xfId="0" applyFont="1" applyBorder="1"/>
    <xf numFmtId="0" fontId="2" fillId="0" borderId="4" xfId="0" applyFont="1" applyBorder="1"/>
    <xf numFmtId="0" fontId="4" fillId="0" borderId="0" xfId="0" applyFont="1"/>
    <xf numFmtId="0" fontId="2" fillId="0" borderId="0" xfId="0" applyFont="1" applyBorder="1"/>
    <xf numFmtId="0" fontId="0" fillId="0" borderId="0" xfId="0" applyFont="1"/>
    <xf numFmtId="0" fontId="9" fillId="0" borderId="0" xfId="0" applyFont="1"/>
    <xf numFmtId="0" fontId="0" fillId="0" borderId="0" xfId="0" applyFont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/>
    <xf numFmtId="0" fontId="0" fillId="0" borderId="4" xfId="0" applyFont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1" xfId="0" applyFont="1" applyBorder="1"/>
    <xf numFmtId="0" fontId="0" fillId="0" borderId="0" xfId="0" applyFont="1" applyBorder="1"/>
    <xf numFmtId="0" fontId="0" fillId="0" borderId="3" xfId="0" applyFont="1" applyBorder="1"/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Protection="1"/>
    <xf numFmtId="0" fontId="2" fillId="0" borderId="0" xfId="0" applyFont="1" applyProtection="1"/>
    <xf numFmtId="0" fontId="2" fillId="0" borderId="3" xfId="0" applyFont="1" applyBorder="1" applyProtection="1"/>
    <xf numFmtId="0" fontId="2" fillId="0" borderId="0" xfId="0" applyFont="1" applyAlignment="1" applyProtection="1">
      <alignment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4" fillId="0" borderId="16" xfId="0" applyFont="1" applyBorder="1"/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2" borderId="19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textRotation="90"/>
    </xf>
    <xf numFmtId="0" fontId="2" fillId="0" borderId="5" xfId="0" applyFont="1" applyBorder="1" applyAlignment="1" applyProtection="1">
      <alignment horizontal="center" textRotation="90" wrapText="1"/>
    </xf>
    <xf numFmtId="0" fontId="2" fillId="0" borderId="15" xfId="0" applyFont="1" applyBorder="1" applyAlignment="1" applyProtection="1">
      <alignment horizontal="center" textRotation="90" wrapText="1"/>
    </xf>
    <xf numFmtId="0" fontId="2" fillId="0" borderId="3" xfId="0" applyFont="1" applyBorder="1" applyAlignment="1" applyProtection="1">
      <alignment horizontal="center" textRotation="90" wrapText="1"/>
    </xf>
    <xf numFmtId="0" fontId="2" fillId="0" borderId="15" xfId="0" applyFont="1" applyBorder="1" applyAlignment="1" applyProtection="1">
      <alignment textRotation="90" wrapText="1"/>
    </xf>
    <xf numFmtId="0" fontId="4" fillId="0" borderId="20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2" borderId="28" xfId="0" applyFont="1" applyFill="1" applyBorder="1" applyProtection="1">
      <protection locked="0"/>
    </xf>
    <xf numFmtId="0" fontId="2" fillId="2" borderId="29" xfId="0" applyFont="1" applyFill="1" applyBorder="1" applyProtection="1">
      <protection locked="0"/>
    </xf>
    <xf numFmtId="0" fontId="2" fillId="2" borderId="30" xfId="0" applyFont="1" applyFill="1" applyBorder="1" applyProtection="1">
      <protection locked="0"/>
    </xf>
    <xf numFmtId="0" fontId="13" fillId="0" borderId="0" xfId="0" applyFont="1" applyFill="1" applyBorder="1"/>
    <xf numFmtId="0" fontId="13" fillId="0" borderId="0" xfId="0" applyFont="1" applyBorder="1"/>
    <xf numFmtId="0" fontId="2" fillId="0" borderId="18" xfId="0" applyFont="1" applyBorder="1"/>
    <xf numFmtId="0" fontId="13" fillId="0" borderId="0" xfId="0" applyFont="1" applyFill="1" applyBorder="1" applyAlignment="1">
      <alignment horizontal="left" vertical="center" readingOrder="1"/>
    </xf>
    <xf numFmtId="0" fontId="13" fillId="0" borderId="0" xfId="0" applyFont="1" applyBorder="1" applyAlignment="1">
      <alignment horizontal="left" vertical="center" readingOrder="1"/>
    </xf>
    <xf numFmtId="0" fontId="0" fillId="0" borderId="0" xfId="0" applyBorder="1"/>
    <xf numFmtId="0" fontId="2" fillId="0" borderId="0" xfId="0" applyFont="1"/>
    <xf numFmtId="0" fontId="2" fillId="0" borderId="0" xfId="0" applyFont="1" applyProtection="1"/>
    <xf numFmtId="0" fontId="6" fillId="0" borderId="1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6" fillId="0" borderId="1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left" vertical="center" wrapText="1" indent="4"/>
      <protection locked="0"/>
    </xf>
    <xf numFmtId="0" fontId="2" fillId="2" borderId="21" xfId="0" applyFont="1" applyFill="1" applyBorder="1" applyAlignment="1" applyProtection="1">
      <alignment horizontal="left" vertical="center" wrapText="1" indent="4"/>
      <protection locked="0"/>
    </xf>
    <xf numFmtId="0" fontId="2" fillId="2" borderId="0" xfId="0" applyFont="1" applyFill="1" applyBorder="1" applyAlignment="1" applyProtection="1">
      <alignment horizontal="left" vertical="center" wrapText="1" indent="4"/>
      <protection locked="0"/>
    </xf>
    <xf numFmtId="0" fontId="2" fillId="2" borderId="23" xfId="0" applyFont="1" applyFill="1" applyBorder="1" applyAlignment="1" applyProtection="1">
      <alignment horizontal="left" vertical="center" wrapText="1" indent="4"/>
      <protection locked="0"/>
    </xf>
    <xf numFmtId="0" fontId="2" fillId="2" borderId="9" xfId="0" applyFont="1" applyFill="1" applyBorder="1" applyAlignment="1" applyProtection="1">
      <alignment horizontal="left" vertical="center" wrapText="1" indent="4"/>
      <protection locked="0"/>
    </xf>
    <xf numFmtId="0" fontId="2" fillId="2" borderId="26" xfId="0" applyFont="1" applyFill="1" applyBorder="1" applyAlignment="1" applyProtection="1">
      <alignment horizontal="left" vertical="center" wrapText="1" indent="4"/>
      <protection locked="0"/>
    </xf>
  </cellXfs>
  <cellStyles count="1">
    <cellStyle name="Standard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theme="5" tint="0.79998168889431442"/>
          <bgColor auto="1"/>
        </patternFill>
      </fill>
      <alignment horizontal="left" vertical="center" textRotation="0" wrapText="0" indent="1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1"/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A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30342</xdr:colOff>
      <xdr:row>8</xdr:row>
      <xdr:rowOff>11206</xdr:rowOff>
    </xdr:from>
    <xdr:to>
      <xdr:col>9</xdr:col>
      <xdr:colOff>291353</xdr:colOff>
      <xdr:row>17</xdr:row>
      <xdr:rowOff>145676</xdr:rowOff>
    </xdr:to>
    <xdr:sp macro="" textlink="">
      <xdr:nvSpPr>
        <xdr:cNvPr id="2" name="Geschweifte Klammer rechts 1"/>
        <xdr:cNvSpPr/>
      </xdr:nvSpPr>
      <xdr:spPr>
        <a:xfrm>
          <a:off x="6989195" y="2129118"/>
          <a:ext cx="261011" cy="1759323"/>
        </a:xfrm>
        <a:prstGeom prst="rightBrace">
          <a:avLst>
            <a:gd name="adj1" fmla="val 77658"/>
            <a:gd name="adj2" fmla="val 50000"/>
          </a:avLst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</xdr:row>
          <xdr:rowOff>19050</xdr:rowOff>
        </xdr:from>
        <xdr:to>
          <xdr:col>1</xdr:col>
          <xdr:colOff>38100</xdr:colOff>
          <xdr:row>10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10</xdr:row>
          <xdr:rowOff>0</xdr:rowOff>
        </xdr:from>
        <xdr:to>
          <xdr:col>1</xdr:col>
          <xdr:colOff>19050</xdr:colOff>
          <xdr:row>11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19050</xdr:rowOff>
        </xdr:from>
        <xdr:to>
          <xdr:col>1</xdr:col>
          <xdr:colOff>38100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0</xdr:rowOff>
        </xdr:from>
        <xdr:to>
          <xdr:col>1</xdr:col>
          <xdr:colOff>19050</xdr:colOff>
          <xdr:row>16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19050</xdr:rowOff>
        </xdr:from>
        <xdr:to>
          <xdr:col>1</xdr:col>
          <xdr:colOff>38100</xdr:colOff>
          <xdr:row>20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0</xdr:rowOff>
        </xdr:from>
        <xdr:to>
          <xdr:col>1</xdr:col>
          <xdr:colOff>19050</xdr:colOff>
          <xdr:row>21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19050</xdr:rowOff>
        </xdr:from>
        <xdr:to>
          <xdr:col>1</xdr:col>
          <xdr:colOff>38100</xdr:colOff>
          <xdr:row>25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25</xdr:row>
          <xdr:rowOff>0</xdr:rowOff>
        </xdr:from>
        <xdr:to>
          <xdr:col>1</xdr:col>
          <xdr:colOff>19050</xdr:colOff>
          <xdr:row>26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29</xdr:row>
          <xdr:rowOff>19050</xdr:rowOff>
        </xdr:from>
        <xdr:to>
          <xdr:col>1</xdr:col>
          <xdr:colOff>38100</xdr:colOff>
          <xdr:row>30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30</xdr:row>
          <xdr:rowOff>0</xdr:rowOff>
        </xdr:from>
        <xdr:to>
          <xdr:col>1</xdr:col>
          <xdr:colOff>19050</xdr:colOff>
          <xdr:row>31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34</xdr:row>
          <xdr:rowOff>19050</xdr:rowOff>
        </xdr:from>
        <xdr:to>
          <xdr:col>1</xdr:col>
          <xdr:colOff>38100</xdr:colOff>
          <xdr:row>35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35</xdr:row>
          <xdr:rowOff>0</xdr:rowOff>
        </xdr:from>
        <xdr:to>
          <xdr:col>1</xdr:col>
          <xdr:colOff>19050</xdr:colOff>
          <xdr:row>36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39</xdr:row>
          <xdr:rowOff>19050</xdr:rowOff>
        </xdr:from>
        <xdr:to>
          <xdr:col>1</xdr:col>
          <xdr:colOff>38100</xdr:colOff>
          <xdr:row>40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40</xdr:row>
          <xdr:rowOff>0</xdr:rowOff>
        </xdr:from>
        <xdr:to>
          <xdr:col>1</xdr:col>
          <xdr:colOff>19050</xdr:colOff>
          <xdr:row>41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44</xdr:row>
          <xdr:rowOff>19050</xdr:rowOff>
        </xdr:from>
        <xdr:to>
          <xdr:col>1</xdr:col>
          <xdr:colOff>38100</xdr:colOff>
          <xdr:row>45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45</xdr:row>
          <xdr:rowOff>0</xdr:rowOff>
        </xdr:from>
        <xdr:to>
          <xdr:col>1</xdr:col>
          <xdr:colOff>19050</xdr:colOff>
          <xdr:row>46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49</xdr:row>
          <xdr:rowOff>19050</xdr:rowOff>
        </xdr:from>
        <xdr:to>
          <xdr:col>1</xdr:col>
          <xdr:colOff>38100</xdr:colOff>
          <xdr:row>50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50</xdr:row>
          <xdr:rowOff>0</xdr:rowOff>
        </xdr:from>
        <xdr:to>
          <xdr:col>1</xdr:col>
          <xdr:colOff>19050</xdr:colOff>
          <xdr:row>51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SS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Agrarbiologie" displayName="Agrarbiologie" ref="A1:A4" totalsRowShown="0" headerRowDxfId="34" dataDxfId="33" tableBorderDxfId="32">
  <autoFilter ref="A1:A4"/>
  <tableColumns count="1">
    <tableColumn id="1" name="Agrarbiologie" dataDxfId="3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Agrarwissenschaften" displayName="Agrarwissenschaften" ref="B1:B6" totalsRowShown="0" headerRowDxfId="30" dataDxfId="29" tableBorderDxfId="28">
  <autoFilter ref="B1:B6"/>
  <tableColumns count="1">
    <tableColumn id="1" name="Agrarwissenschaften" dataDxfId="27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NawaRo" displayName="NawaRo" ref="C1:C5" totalsRowShown="0" headerRowDxfId="26" dataDxfId="25" tableBorderDxfId="24">
  <autoFilter ref="C1:C5"/>
  <tableColumns count="1">
    <tableColumn id="1" name="NawaRo" dataDxfId="23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4" name="cred" displayName="cred" ref="F1:L13" totalsRowShown="0" headerRowDxfId="22" dataDxfId="21" tableBorderDxfId="20">
  <autoFilter ref="F1:L13"/>
  <tableColumns count="7">
    <tableColumn id="1" name="Studiengang" dataDxfId="19"/>
    <tableColumn id="2" name="PO" dataDxfId="18"/>
    <tableColumn id="3" name="Pflicht" dataDxfId="17"/>
    <tableColumn id="4" name="Wahl-pflicht" dataDxfId="16"/>
    <tableColumn id="5" name="Wahl" dataDxfId="15"/>
    <tableColumn id="6" name="Berufs-Praktikum" dataDxfId="14"/>
    <tableColumn id="7" name="Credits" dataDxfId="1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8" name="Agrarwissenschaften2" displayName="Agrarwissenschaften2" ref="B15:B27" totalsRowShown="0" headerRowDxfId="12" dataDxfId="11">
  <autoFilter ref="B15:B27"/>
  <sortState ref="B16:B26">
    <sortCondition ref="B16"/>
  </sortState>
  <tableColumns count="1">
    <tableColumn id="1" name="Agrarwissenschaften2" dataDxfId="10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9" name="NawaRo2" displayName="NawaRo2" ref="C15:C24" totalsRowShown="0" headerRowDxfId="9" dataDxfId="8">
  <autoFilter ref="C15:C24"/>
  <sortState ref="C16:C24">
    <sortCondition ref="C17"/>
  </sortState>
  <tableColumns count="1">
    <tableColumn id="1" name="Nawaro2" dataDxfId="7"/>
  </tableColumns>
  <tableStyleInfo name="TableStyleLight3" showFirstColumn="0" showLastColumn="0" showRowStripes="1" showColumnStripes="0"/>
</table>
</file>

<file path=xl/tables/table7.xml><?xml version="1.0" encoding="utf-8"?>
<table xmlns="http://schemas.openxmlformats.org/spreadsheetml/2006/main" id="10" name="Agrarbiologie2" displayName="Agrarbiologie2" ref="A15:A26" totalsRowShown="0" headerRowDxfId="6" dataDxfId="5">
  <autoFilter ref="A15:A26"/>
  <sortState ref="A16:A26">
    <sortCondition ref="A16"/>
  </sortState>
  <tableColumns count="1">
    <tableColumn id="1" name="Agrarbiologie2" dataDxfId="4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" name="Tabelle5" displayName="Tabelle5" ref="F15:G47" totalsRowShown="0" headerRowDxfId="3" dataDxfId="2">
  <autoFilter ref="F15:G47"/>
  <tableColumns count="2">
    <tableColumn id="1" name="Studiengang" dataDxfId="1"/>
    <tableColumn id="2" name="Profi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62"/>
  <sheetViews>
    <sheetView tabSelected="1" view="pageLayout" zoomScaleNormal="130" workbookViewId="0">
      <selection activeCell="A14" sqref="A14"/>
    </sheetView>
  </sheetViews>
  <sheetFormatPr baseColWidth="10" defaultColWidth="11.42578125" defaultRowHeight="14.25" x14ac:dyDescent="0.2"/>
  <cols>
    <col min="1" max="1" width="8.28515625" style="22" customWidth="1"/>
    <col min="2" max="2" width="10.28515625" style="22" customWidth="1"/>
    <col min="3" max="3" width="46.5703125" style="22" customWidth="1"/>
    <col min="4" max="7" width="4.85546875" style="22" customWidth="1"/>
    <col min="8" max="8" width="6.7109375" style="22" customWidth="1"/>
    <col min="9" max="9" width="6" style="22" customWidth="1"/>
    <col min="10" max="10" width="19.85546875" style="22" customWidth="1"/>
    <col min="11" max="11" width="8" style="22" customWidth="1"/>
    <col min="12" max="16384" width="11.42578125" style="22"/>
  </cols>
  <sheetData>
    <row r="1" spans="1:11" ht="20.25" x14ac:dyDescent="0.3">
      <c r="A1" s="79" t="s">
        <v>0</v>
      </c>
      <c r="B1" s="79"/>
      <c r="C1" s="79"/>
      <c r="D1" s="80" t="s">
        <v>19</v>
      </c>
      <c r="E1" s="80"/>
      <c r="F1" s="80"/>
      <c r="G1" s="80"/>
      <c r="H1" s="76"/>
      <c r="I1" s="77"/>
      <c r="J1" s="78"/>
      <c r="K1" s="69"/>
    </row>
    <row r="2" spans="1:11" ht="31.9" customHeight="1" x14ac:dyDescent="0.3">
      <c r="A2" s="1" t="s">
        <v>18</v>
      </c>
      <c r="B2" s="71"/>
      <c r="C2" s="72"/>
      <c r="D2" s="81" t="s">
        <v>71</v>
      </c>
      <c r="E2" s="81"/>
      <c r="F2" s="81"/>
      <c r="G2" s="81"/>
      <c r="H2" s="73"/>
      <c r="I2" s="74"/>
      <c r="J2" s="75"/>
      <c r="K2" s="69"/>
    </row>
    <row r="3" spans="1:11" s="24" customFormat="1" ht="7.5" customHeight="1" x14ac:dyDescent="0.25">
      <c r="A3" s="23"/>
      <c r="B3" s="23"/>
      <c r="J3" s="84" t="str">
        <f>IF(AND(ISBLANK(H1),ISBLANK(H2)),"Studiengang und PO eingeben",IF(COUNTIFS(listen!$F$2:$F$13,H1,listen!$G$2:$G$13,H2)=0,"Studiengang / PO Kombination nicht zulässig",""))</f>
        <v>Studiengang und PO eingeben</v>
      </c>
      <c r="K3" s="84"/>
    </row>
    <row r="4" spans="1:11" s="24" customFormat="1" x14ac:dyDescent="0.2">
      <c r="A4" s="64" t="s">
        <v>20</v>
      </c>
      <c r="B4" s="64"/>
      <c r="C4" s="64"/>
      <c r="D4" s="64"/>
      <c r="E4" s="64"/>
      <c r="F4" s="64"/>
      <c r="J4" s="84"/>
      <c r="K4" s="84"/>
    </row>
    <row r="5" spans="1:11" s="24" customFormat="1" x14ac:dyDescent="0.2">
      <c r="A5" s="64" t="s">
        <v>21</v>
      </c>
      <c r="B5" s="64"/>
      <c r="C5" s="64"/>
      <c r="D5" s="64"/>
      <c r="E5" s="64"/>
      <c r="F5" s="64"/>
      <c r="G5" s="64"/>
      <c r="H5" s="64"/>
      <c r="J5" s="84"/>
      <c r="K5" s="84"/>
    </row>
    <row r="6" spans="1:11" s="24" customFormat="1" ht="9" customHeight="1" x14ac:dyDescent="0.2">
      <c r="J6" s="84"/>
      <c r="K6" s="84"/>
    </row>
    <row r="7" spans="1:11" s="24" customFormat="1" x14ac:dyDescent="0.2">
      <c r="D7" s="65" t="s">
        <v>31</v>
      </c>
      <c r="E7" s="66"/>
      <c r="F7" s="66"/>
      <c r="G7" s="67"/>
      <c r="H7" s="82" t="s">
        <v>5</v>
      </c>
      <c r="I7" s="83"/>
      <c r="J7" s="84"/>
      <c r="K7" s="84"/>
    </row>
    <row r="8" spans="1:11" s="24" customFormat="1" ht="55.5" customHeight="1" thickBot="1" x14ac:dyDescent="0.25">
      <c r="A8" s="25"/>
      <c r="B8" s="44" t="s">
        <v>3</v>
      </c>
      <c r="C8" s="25" t="s">
        <v>4</v>
      </c>
      <c r="D8" s="45" t="s">
        <v>13</v>
      </c>
      <c r="E8" s="46" t="s">
        <v>14</v>
      </c>
      <c r="F8" s="47" t="s">
        <v>15</v>
      </c>
      <c r="G8" s="47" t="s">
        <v>44</v>
      </c>
      <c r="H8" s="47" t="s">
        <v>16</v>
      </c>
      <c r="I8" s="48" t="s">
        <v>70</v>
      </c>
      <c r="J8" s="49"/>
      <c r="K8" s="26"/>
    </row>
    <row r="9" spans="1:11" s="39" customFormat="1" ht="14.45" customHeight="1" x14ac:dyDescent="0.25">
      <c r="A9" s="50" t="s">
        <v>1</v>
      </c>
      <c r="B9" s="36"/>
      <c r="C9" s="37"/>
      <c r="D9" s="38"/>
      <c r="E9" s="38"/>
      <c r="F9" s="38"/>
      <c r="G9" s="38"/>
      <c r="H9" s="41">
        <f>SUM(D9:G9)</f>
        <v>0</v>
      </c>
      <c r="I9" s="54"/>
      <c r="J9" s="85" t="str">
        <f>"Module der Orientierungsprüfung"&amp;CHAR(10)&amp;"(36 Credits aus Modulen des 1. Studienjahres mit maximal einer Wiederholung der Prüfung)"</f>
        <v>Module der Orientierungsprüfung
(36 Credits aus Modulen des 1. Studienjahres mit maximal einer Wiederholung der Prüfung)</v>
      </c>
      <c r="K9" s="86"/>
    </row>
    <row r="10" spans="1:11" s="39" customFormat="1" x14ac:dyDescent="0.2">
      <c r="A10" s="51"/>
      <c r="B10" s="27"/>
      <c r="C10" s="28"/>
      <c r="D10" s="29"/>
      <c r="E10" s="29"/>
      <c r="F10" s="29"/>
      <c r="G10" s="30"/>
      <c r="H10" s="42">
        <f t="shared" ref="H10:H53" si="0">SUM(D10:G10)</f>
        <v>0</v>
      </c>
      <c r="I10" s="55"/>
      <c r="J10" s="87"/>
      <c r="K10" s="88"/>
    </row>
    <row r="11" spans="1:11" s="39" customFormat="1" x14ac:dyDescent="0.2">
      <c r="A11" s="51"/>
      <c r="B11" s="27"/>
      <c r="C11" s="28"/>
      <c r="D11" s="29"/>
      <c r="E11" s="29"/>
      <c r="F11" s="29"/>
      <c r="G11" s="30"/>
      <c r="H11" s="42">
        <f t="shared" si="0"/>
        <v>0</v>
      </c>
      <c r="I11" s="55"/>
      <c r="J11" s="87"/>
      <c r="K11" s="88"/>
    </row>
    <row r="12" spans="1:11" s="39" customFormat="1" x14ac:dyDescent="0.2">
      <c r="A12" s="51"/>
      <c r="B12" s="27"/>
      <c r="C12" s="28"/>
      <c r="D12" s="29"/>
      <c r="E12" s="29"/>
      <c r="F12" s="29"/>
      <c r="G12" s="30"/>
      <c r="H12" s="42">
        <f t="shared" si="0"/>
        <v>0</v>
      </c>
      <c r="I12" s="55"/>
      <c r="J12" s="87"/>
      <c r="K12" s="88"/>
    </row>
    <row r="13" spans="1:11" s="39" customFormat="1" x14ac:dyDescent="0.2">
      <c r="A13" s="51"/>
      <c r="B13" s="27"/>
      <c r="C13" s="28"/>
      <c r="D13" s="29"/>
      <c r="E13" s="29"/>
      <c r="F13" s="29"/>
      <c r="G13" s="30"/>
      <c r="H13" s="42">
        <f t="shared" si="0"/>
        <v>0</v>
      </c>
      <c r="I13" s="55"/>
      <c r="J13" s="87"/>
      <c r="K13" s="88"/>
    </row>
    <row r="14" spans="1:11" s="39" customFormat="1" ht="15" x14ac:dyDescent="0.25">
      <c r="A14" s="52" t="s">
        <v>2</v>
      </c>
      <c r="B14" s="27"/>
      <c r="C14" s="28"/>
      <c r="D14" s="29"/>
      <c r="E14" s="29"/>
      <c r="F14" s="29"/>
      <c r="G14" s="30"/>
      <c r="H14" s="42">
        <f t="shared" si="0"/>
        <v>0</v>
      </c>
      <c r="I14" s="55"/>
      <c r="J14" s="87"/>
      <c r="K14" s="88"/>
    </row>
    <row r="15" spans="1:11" s="39" customFormat="1" x14ac:dyDescent="0.2">
      <c r="A15" s="51"/>
      <c r="B15" s="27"/>
      <c r="C15" s="28"/>
      <c r="D15" s="29"/>
      <c r="E15" s="29"/>
      <c r="F15" s="29"/>
      <c r="G15" s="30"/>
      <c r="H15" s="42">
        <f t="shared" si="0"/>
        <v>0</v>
      </c>
      <c r="I15" s="55"/>
      <c r="J15" s="87"/>
      <c r="K15" s="88"/>
    </row>
    <row r="16" spans="1:11" s="39" customFormat="1" x14ac:dyDescent="0.2">
      <c r="A16" s="51"/>
      <c r="B16" s="27"/>
      <c r="C16" s="28"/>
      <c r="D16" s="29"/>
      <c r="E16" s="29"/>
      <c r="F16" s="29"/>
      <c r="G16" s="30"/>
      <c r="H16" s="42">
        <f t="shared" si="0"/>
        <v>0</v>
      </c>
      <c r="I16" s="55"/>
      <c r="J16" s="87"/>
      <c r="K16" s="88"/>
    </row>
    <row r="17" spans="1:11" s="39" customFormat="1" x14ac:dyDescent="0.2">
      <c r="A17" s="51"/>
      <c r="B17" s="27"/>
      <c r="C17" s="28"/>
      <c r="D17" s="29"/>
      <c r="E17" s="29"/>
      <c r="F17" s="29"/>
      <c r="G17" s="30"/>
      <c r="H17" s="42">
        <f t="shared" si="0"/>
        <v>0</v>
      </c>
      <c r="I17" s="55"/>
      <c r="J17" s="87"/>
      <c r="K17" s="88"/>
    </row>
    <row r="18" spans="1:11" s="39" customFormat="1" ht="13.15" customHeight="1" thickBot="1" x14ac:dyDescent="0.25">
      <c r="A18" s="51"/>
      <c r="B18" s="27"/>
      <c r="C18" s="28"/>
      <c r="D18" s="29"/>
      <c r="E18" s="29"/>
      <c r="F18" s="29"/>
      <c r="G18" s="30"/>
      <c r="H18" s="42">
        <f t="shared" si="0"/>
        <v>0</v>
      </c>
      <c r="I18" s="55"/>
      <c r="J18" s="89"/>
      <c r="K18" s="90"/>
    </row>
    <row r="19" spans="1:11" s="39" customFormat="1" ht="15" x14ac:dyDescent="0.25">
      <c r="A19" s="52" t="s">
        <v>6</v>
      </c>
      <c r="B19" s="27"/>
      <c r="C19" s="28"/>
      <c r="D19" s="29"/>
      <c r="E19" s="29"/>
      <c r="F19" s="29"/>
      <c r="G19" s="30"/>
      <c r="H19" s="42">
        <f t="shared" si="0"/>
        <v>0</v>
      </c>
      <c r="I19" s="55"/>
    </row>
    <row r="20" spans="1:11" s="39" customFormat="1" x14ac:dyDescent="0.2">
      <c r="A20" s="51"/>
      <c r="B20" s="27"/>
      <c r="C20" s="28"/>
      <c r="D20" s="29"/>
      <c r="E20" s="29"/>
      <c r="F20" s="29"/>
      <c r="G20" s="30"/>
      <c r="H20" s="42">
        <f t="shared" si="0"/>
        <v>0</v>
      </c>
      <c r="I20" s="55"/>
    </row>
    <row r="21" spans="1:11" s="39" customFormat="1" x14ac:dyDescent="0.2">
      <c r="A21" s="51"/>
      <c r="B21" s="27"/>
      <c r="C21" s="28"/>
      <c r="D21" s="29"/>
      <c r="E21" s="29"/>
      <c r="F21" s="29"/>
      <c r="G21" s="30"/>
      <c r="H21" s="42">
        <f t="shared" si="0"/>
        <v>0</v>
      </c>
      <c r="I21" s="55"/>
    </row>
    <row r="22" spans="1:11" s="39" customFormat="1" x14ac:dyDescent="0.2">
      <c r="A22" s="51"/>
      <c r="B22" s="27"/>
      <c r="C22" s="28"/>
      <c r="D22" s="29"/>
      <c r="E22" s="29"/>
      <c r="F22" s="29"/>
      <c r="G22" s="30"/>
      <c r="H22" s="42">
        <f t="shared" si="0"/>
        <v>0</v>
      </c>
      <c r="I22" s="55"/>
      <c r="J22" s="39" t="s">
        <v>24</v>
      </c>
    </row>
    <row r="23" spans="1:11" s="39" customFormat="1" ht="15" thickBot="1" x14ac:dyDescent="0.25">
      <c r="A23" s="53"/>
      <c r="B23" s="31"/>
      <c r="C23" s="32"/>
      <c r="D23" s="33"/>
      <c r="E23" s="33"/>
      <c r="F23" s="33"/>
      <c r="G23" s="33"/>
      <c r="H23" s="43">
        <f t="shared" si="0"/>
        <v>0</v>
      </c>
      <c r="I23" s="56"/>
      <c r="J23" s="40" t="s">
        <v>23</v>
      </c>
    </row>
    <row r="24" spans="1:11" s="39" customFormat="1" ht="15" x14ac:dyDescent="0.25">
      <c r="A24" s="50" t="s">
        <v>7</v>
      </c>
      <c r="B24" s="36"/>
      <c r="C24" s="37"/>
      <c r="D24" s="38"/>
      <c r="E24" s="38"/>
      <c r="F24" s="38"/>
      <c r="G24" s="38"/>
      <c r="H24" s="41">
        <f t="shared" si="0"/>
        <v>0</v>
      </c>
      <c r="I24" s="54"/>
    </row>
    <row r="25" spans="1:11" s="39" customFormat="1" x14ac:dyDescent="0.2">
      <c r="A25" s="51"/>
      <c r="B25" s="27"/>
      <c r="C25" s="28"/>
      <c r="D25" s="29"/>
      <c r="E25" s="29"/>
      <c r="F25" s="29"/>
      <c r="G25" s="30"/>
      <c r="H25" s="42">
        <f t="shared" si="0"/>
        <v>0</v>
      </c>
      <c r="I25" s="55"/>
    </row>
    <row r="26" spans="1:11" s="39" customFormat="1" x14ac:dyDescent="0.2">
      <c r="A26" s="51"/>
      <c r="B26" s="27"/>
      <c r="C26" s="28"/>
      <c r="D26" s="29"/>
      <c r="E26" s="29"/>
      <c r="F26" s="29"/>
      <c r="G26" s="30"/>
      <c r="H26" s="42">
        <f t="shared" si="0"/>
        <v>0</v>
      </c>
      <c r="I26" s="55"/>
    </row>
    <row r="27" spans="1:11" s="39" customFormat="1" x14ac:dyDescent="0.2">
      <c r="A27" s="51"/>
      <c r="B27" s="27"/>
      <c r="C27" s="28"/>
      <c r="D27" s="29"/>
      <c r="E27" s="29"/>
      <c r="F27" s="29"/>
      <c r="G27" s="30"/>
      <c r="H27" s="42">
        <f t="shared" si="0"/>
        <v>0</v>
      </c>
      <c r="I27" s="55"/>
    </row>
    <row r="28" spans="1:11" s="39" customFormat="1" x14ac:dyDescent="0.2">
      <c r="A28" s="51"/>
      <c r="B28" s="27"/>
      <c r="C28" s="28"/>
      <c r="D28" s="29"/>
      <c r="E28" s="29"/>
      <c r="F28" s="29"/>
      <c r="G28" s="30"/>
      <c r="H28" s="42">
        <f t="shared" si="0"/>
        <v>0</v>
      </c>
      <c r="I28" s="55"/>
    </row>
    <row r="29" spans="1:11" s="39" customFormat="1" ht="15" x14ac:dyDescent="0.25">
      <c r="A29" s="52" t="s">
        <v>8</v>
      </c>
      <c r="B29" s="27"/>
      <c r="C29" s="28"/>
      <c r="D29" s="29"/>
      <c r="E29" s="29"/>
      <c r="F29" s="29"/>
      <c r="G29" s="30"/>
      <c r="H29" s="42">
        <f t="shared" si="0"/>
        <v>0</v>
      </c>
      <c r="I29" s="55"/>
    </row>
    <row r="30" spans="1:11" s="39" customFormat="1" x14ac:dyDescent="0.2">
      <c r="A30" s="51"/>
      <c r="B30" s="27"/>
      <c r="C30" s="28"/>
      <c r="D30" s="29"/>
      <c r="E30" s="29"/>
      <c r="F30" s="29"/>
      <c r="G30" s="30"/>
      <c r="H30" s="42">
        <f t="shared" si="0"/>
        <v>0</v>
      </c>
      <c r="I30" s="55"/>
    </row>
    <row r="31" spans="1:11" s="39" customFormat="1" x14ac:dyDescent="0.2">
      <c r="A31" s="51"/>
      <c r="B31" s="27"/>
      <c r="C31" s="28"/>
      <c r="D31" s="29"/>
      <c r="E31" s="29"/>
      <c r="F31" s="29"/>
      <c r="G31" s="30"/>
      <c r="H31" s="42">
        <f t="shared" si="0"/>
        <v>0</v>
      </c>
      <c r="I31" s="55"/>
    </row>
    <row r="32" spans="1:11" s="39" customFormat="1" x14ac:dyDescent="0.2">
      <c r="A32" s="51"/>
      <c r="B32" s="27"/>
      <c r="C32" s="28"/>
      <c r="D32" s="29"/>
      <c r="E32" s="29"/>
      <c r="F32" s="29"/>
      <c r="G32" s="30"/>
      <c r="H32" s="42">
        <f t="shared" si="0"/>
        <v>0</v>
      </c>
      <c r="I32" s="55"/>
    </row>
    <row r="33" spans="1:10" s="39" customFormat="1" x14ac:dyDescent="0.2">
      <c r="A33" s="51"/>
      <c r="B33" s="27"/>
      <c r="C33" s="28"/>
      <c r="D33" s="29"/>
      <c r="E33" s="29"/>
      <c r="F33" s="29"/>
      <c r="G33" s="30"/>
      <c r="H33" s="42">
        <f t="shared" si="0"/>
        <v>0</v>
      </c>
      <c r="I33" s="55"/>
    </row>
    <row r="34" spans="1:10" s="39" customFormat="1" ht="15" x14ac:dyDescent="0.25">
      <c r="A34" s="52" t="s">
        <v>9</v>
      </c>
      <c r="B34" s="27"/>
      <c r="C34" s="28"/>
      <c r="D34" s="29"/>
      <c r="E34" s="29"/>
      <c r="F34" s="29"/>
      <c r="G34" s="30"/>
      <c r="H34" s="42">
        <f t="shared" si="0"/>
        <v>0</v>
      </c>
      <c r="I34" s="55"/>
    </row>
    <row r="35" spans="1:10" s="39" customFormat="1" x14ac:dyDescent="0.2">
      <c r="A35" s="51"/>
      <c r="B35" s="27"/>
      <c r="C35" s="28"/>
      <c r="D35" s="29"/>
      <c r="E35" s="29"/>
      <c r="F35" s="29"/>
      <c r="G35" s="30"/>
      <c r="H35" s="42">
        <f t="shared" si="0"/>
        <v>0</v>
      </c>
      <c r="I35" s="55"/>
    </row>
    <row r="36" spans="1:10" s="39" customFormat="1" x14ac:dyDescent="0.2">
      <c r="A36" s="51"/>
      <c r="B36" s="27"/>
      <c r="C36" s="28"/>
      <c r="D36" s="29"/>
      <c r="E36" s="29"/>
      <c r="F36" s="29"/>
      <c r="G36" s="30"/>
      <c r="H36" s="42">
        <f t="shared" si="0"/>
        <v>0</v>
      </c>
      <c r="I36" s="55"/>
    </row>
    <row r="37" spans="1:10" s="39" customFormat="1" x14ac:dyDescent="0.2">
      <c r="A37" s="51"/>
      <c r="B37" s="27"/>
      <c r="C37" s="28"/>
      <c r="D37" s="29"/>
      <c r="E37" s="29"/>
      <c r="F37" s="29"/>
      <c r="G37" s="30"/>
      <c r="H37" s="42">
        <f t="shared" si="0"/>
        <v>0</v>
      </c>
      <c r="I37" s="55"/>
      <c r="J37" s="39" t="s">
        <v>26</v>
      </c>
    </row>
    <row r="38" spans="1:10" s="39" customFormat="1" ht="15" thickBot="1" x14ac:dyDescent="0.25">
      <c r="A38" s="53"/>
      <c r="B38" s="31"/>
      <c r="C38" s="32"/>
      <c r="D38" s="33"/>
      <c r="E38" s="33"/>
      <c r="F38" s="33"/>
      <c r="G38" s="33"/>
      <c r="H38" s="43">
        <f t="shared" si="0"/>
        <v>0</v>
      </c>
      <c r="I38" s="56"/>
      <c r="J38" s="40" t="s">
        <v>25</v>
      </c>
    </row>
    <row r="39" spans="1:10" s="39" customFormat="1" ht="15" x14ac:dyDescent="0.25">
      <c r="A39" s="50" t="s">
        <v>10</v>
      </c>
      <c r="B39" s="36"/>
      <c r="C39" s="37"/>
      <c r="D39" s="38"/>
      <c r="E39" s="38"/>
      <c r="F39" s="38"/>
      <c r="G39" s="38"/>
      <c r="H39" s="41">
        <f t="shared" si="0"/>
        <v>0</v>
      </c>
      <c r="I39" s="54"/>
    </row>
    <row r="40" spans="1:10" s="39" customFormat="1" x14ac:dyDescent="0.2">
      <c r="A40" s="51"/>
      <c r="B40" s="27"/>
      <c r="C40" s="28"/>
      <c r="D40" s="29"/>
      <c r="E40" s="29"/>
      <c r="F40" s="29"/>
      <c r="G40" s="30"/>
      <c r="H40" s="42">
        <f t="shared" si="0"/>
        <v>0</v>
      </c>
      <c r="I40" s="55"/>
    </row>
    <row r="41" spans="1:10" s="39" customFormat="1" x14ac:dyDescent="0.2">
      <c r="A41" s="51"/>
      <c r="B41" s="27"/>
      <c r="C41" s="28"/>
      <c r="D41" s="29"/>
      <c r="E41" s="29"/>
      <c r="F41" s="29"/>
      <c r="G41" s="30"/>
      <c r="H41" s="42">
        <f t="shared" si="0"/>
        <v>0</v>
      </c>
      <c r="I41" s="55"/>
    </row>
    <row r="42" spans="1:10" s="39" customFormat="1" x14ac:dyDescent="0.2">
      <c r="A42" s="51"/>
      <c r="B42" s="27"/>
      <c r="C42" s="28"/>
      <c r="D42" s="29"/>
      <c r="E42" s="29"/>
      <c r="F42" s="29"/>
      <c r="G42" s="30"/>
      <c r="H42" s="42">
        <f t="shared" si="0"/>
        <v>0</v>
      </c>
      <c r="I42" s="55"/>
    </row>
    <row r="43" spans="1:10" s="39" customFormat="1" x14ac:dyDescent="0.2">
      <c r="A43" s="51"/>
      <c r="B43" s="27"/>
      <c r="C43" s="28"/>
      <c r="D43" s="29"/>
      <c r="E43" s="29"/>
      <c r="F43" s="29"/>
      <c r="G43" s="30"/>
      <c r="H43" s="42">
        <f t="shared" si="0"/>
        <v>0</v>
      </c>
      <c r="I43" s="55"/>
    </row>
    <row r="44" spans="1:10" s="39" customFormat="1" ht="15" x14ac:dyDescent="0.25">
      <c r="A44" s="52" t="s">
        <v>11</v>
      </c>
      <c r="B44" s="27"/>
      <c r="C44" s="28"/>
      <c r="D44" s="29"/>
      <c r="E44" s="29"/>
      <c r="F44" s="29"/>
      <c r="G44" s="30"/>
      <c r="H44" s="42">
        <f t="shared" si="0"/>
        <v>0</v>
      </c>
      <c r="I44" s="55"/>
    </row>
    <row r="45" spans="1:10" s="39" customFormat="1" x14ac:dyDescent="0.2">
      <c r="A45" s="51"/>
      <c r="B45" s="27"/>
      <c r="C45" s="28"/>
      <c r="D45" s="29"/>
      <c r="E45" s="29"/>
      <c r="F45" s="29"/>
      <c r="G45" s="30"/>
      <c r="H45" s="42">
        <f t="shared" si="0"/>
        <v>0</v>
      </c>
      <c r="I45" s="55"/>
    </row>
    <row r="46" spans="1:10" s="39" customFormat="1" x14ac:dyDescent="0.2">
      <c r="A46" s="51"/>
      <c r="B46" s="27"/>
      <c r="C46" s="28"/>
      <c r="D46" s="29"/>
      <c r="E46" s="29"/>
      <c r="F46" s="29"/>
      <c r="G46" s="30"/>
      <c r="H46" s="42">
        <f t="shared" si="0"/>
        <v>0</v>
      </c>
      <c r="I46" s="55"/>
    </row>
    <row r="47" spans="1:10" s="39" customFormat="1" x14ac:dyDescent="0.2">
      <c r="A47" s="51"/>
      <c r="B47" s="27"/>
      <c r="C47" s="28"/>
      <c r="D47" s="29"/>
      <c r="E47" s="29"/>
      <c r="F47" s="29"/>
      <c r="G47" s="30"/>
      <c r="H47" s="42">
        <f t="shared" si="0"/>
        <v>0</v>
      </c>
      <c r="I47" s="55"/>
    </row>
    <row r="48" spans="1:10" s="39" customFormat="1" x14ac:dyDescent="0.2">
      <c r="A48" s="51"/>
      <c r="B48" s="27"/>
      <c r="C48" s="28"/>
      <c r="D48" s="29"/>
      <c r="E48" s="29"/>
      <c r="F48" s="29"/>
      <c r="G48" s="30"/>
      <c r="H48" s="42">
        <f t="shared" si="0"/>
        <v>0</v>
      </c>
      <c r="I48" s="55"/>
    </row>
    <row r="49" spans="1:10" s="39" customFormat="1" ht="15" x14ac:dyDescent="0.25">
      <c r="A49" s="52" t="s">
        <v>12</v>
      </c>
      <c r="B49" s="27"/>
      <c r="C49" s="28"/>
      <c r="D49" s="29"/>
      <c r="E49" s="29"/>
      <c r="F49" s="29"/>
      <c r="G49" s="30"/>
      <c r="H49" s="42">
        <f t="shared" si="0"/>
        <v>0</v>
      </c>
      <c r="I49" s="55"/>
    </row>
    <row r="50" spans="1:10" s="39" customFormat="1" x14ac:dyDescent="0.2">
      <c r="A50" s="51"/>
      <c r="B50" s="27"/>
      <c r="C50" s="28"/>
      <c r="D50" s="29"/>
      <c r="E50" s="29"/>
      <c r="F50" s="29"/>
      <c r="G50" s="30"/>
      <c r="H50" s="42">
        <f>SUM(D50:G50)</f>
        <v>0</v>
      </c>
      <c r="I50" s="55"/>
    </row>
    <row r="51" spans="1:10" s="39" customFormat="1" x14ac:dyDescent="0.2">
      <c r="A51" s="51"/>
      <c r="B51" s="27"/>
      <c r="C51" s="28"/>
      <c r="D51" s="29"/>
      <c r="E51" s="29"/>
      <c r="F51" s="29"/>
      <c r="G51" s="30"/>
      <c r="H51" s="42">
        <f t="shared" si="0"/>
        <v>0</v>
      </c>
      <c r="I51" s="55"/>
    </row>
    <row r="52" spans="1:10" s="39" customFormat="1" x14ac:dyDescent="0.2">
      <c r="A52" s="51"/>
      <c r="B52" s="27"/>
      <c r="C52" s="28"/>
      <c r="D52" s="29"/>
      <c r="E52" s="29"/>
      <c r="F52" s="29"/>
      <c r="G52" s="30"/>
      <c r="H52" s="42">
        <f t="shared" si="0"/>
        <v>0</v>
      </c>
      <c r="I52" s="55"/>
      <c r="J52" s="39" t="s">
        <v>29</v>
      </c>
    </row>
    <row r="53" spans="1:10" s="39" customFormat="1" ht="15" thickBot="1" x14ac:dyDescent="0.25">
      <c r="A53" s="53"/>
      <c r="B53" s="31"/>
      <c r="C53" s="34"/>
      <c r="D53" s="33"/>
      <c r="E53" s="33"/>
      <c r="F53" s="33"/>
      <c r="G53" s="33"/>
      <c r="H53" s="43">
        <f t="shared" si="0"/>
        <v>0</v>
      </c>
      <c r="I53" s="56"/>
      <c r="J53" s="40" t="s">
        <v>30</v>
      </c>
    </row>
    <row r="54" spans="1:10" ht="15.75" customHeight="1" thickBot="1" x14ac:dyDescent="0.3">
      <c r="A54" s="68" t="str">
        <f>IF(AND(ISBLANK(H1),ISBLANK(H2)),"Studiengang und PO eingeben",IF(COUNTIFS(listen!F16:F47,H1,listen!G16:G47,B56)=0,"Studiengang / Profil Kombination nicht zulässig",""))</f>
        <v>Studiengang und PO eingeben</v>
      </c>
      <c r="B54" s="68"/>
      <c r="C54" s="68"/>
      <c r="D54" s="59">
        <f t="shared" ref="D54:G54" si="1">SUM(D9:D53)</f>
        <v>0</v>
      </c>
      <c r="E54" s="3">
        <f t="shared" si="1"/>
        <v>0</v>
      </c>
      <c r="F54" s="3">
        <f t="shared" si="1"/>
        <v>0</v>
      </c>
      <c r="G54" s="3">
        <f t="shared" si="1"/>
        <v>0</v>
      </c>
      <c r="H54" s="35">
        <f>SUM(D54:G54)</f>
        <v>0</v>
      </c>
      <c r="I54" s="2">
        <f>SUM(I9:I53)</f>
        <v>0</v>
      </c>
      <c r="J54" s="4"/>
    </row>
    <row r="55" spans="1:10" ht="15" customHeight="1" x14ac:dyDescent="0.25">
      <c r="A55" s="68"/>
      <c r="B55" s="68"/>
      <c r="C55" s="68"/>
      <c r="D55" s="5">
        <f>SUMIFS(cred[Pflicht],cred[Studiengang],Prüfungsplan!$H$1,cred[PO],Prüfungsplan!$H$2)</f>
        <v>0</v>
      </c>
      <c r="E55" s="5">
        <f>SUMIFS(cred[Wahl-pflicht],cred[Studiengang],Prüfungsplan!$H$1,cred[PO],Prüfungsplan!$H$2)</f>
        <v>0</v>
      </c>
      <c r="F55" s="5">
        <f>SUMIFS(cred[Wahl],cred[Studiengang],Prüfungsplan!$H$1,cred[PO],Prüfungsplan!$H$2)</f>
        <v>0</v>
      </c>
      <c r="G55" s="5">
        <f>SUMIFS(cred[Berufs-Praktikum],cred[Studiengang],Prüfungsplan!$H$1,cred[PO],Prüfungsplan!$H$2)</f>
        <v>0</v>
      </c>
      <c r="H55" s="5">
        <v>180</v>
      </c>
      <c r="I55" s="5">
        <v>0</v>
      </c>
      <c r="J55" s="4" t="s">
        <v>68</v>
      </c>
    </row>
    <row r="56" spans="1:10" ht="24" customHeight="1" x14ac:dyDescent="0.3">
      <c r="A56" s="1" t="s">
        <v>28</v>
      </c>
      <c r="B56" s="70" t="s">
        <v>65</v>
      </c>
      <c r="C56" s="70"/>
      <c r="D56" s="70"/>
      <c r="E56" s="70"/>
      <c r="F56" s="70"/>
      <c r="G56" s="70"/>
      <c r="H56" s="70"/>
      <c r="I56" s="63" t="s">
        <v>22</v>
      </c>
      <c r="J56" s="63"/>
    </row>
    <row r="57" spans="1:10" ht="19.149999999999999" customHeight="1" x14ac:dyDescent="0.2">
      <c r="B57" s="21"/>
      <c r="C57" s="21"/>
      <c r="D57" s="21"/>
      <c r="E57" s="21"/>
      <c r="F57" s="21"/>
      <c r="G57" s="21"/>
      <c r="H57" s="21"/>
      <c r="I57" s="21"/>
    </row>
    <row r="58" spans="1:10" ht="15" x14ac:dyDescent="0.25">
      <c r="A58" s="63" t="s">
        <v>27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0" x14ac:dyDescent="0.2">
      <c r="A59" s="63" t="s">
        <v>17</v>
      </c>
      <c r="B59" s="63"/>
      <c r="C59" s="63"/>
      <c r="D59" s="63"/>
      <c r="E59" s="63"/>
      <c r="F59" s="63"/>
      <c r="G59" s="63"/>
      <c r="H59" s="63"/>
      <c r="I59" s="63"/>
      <c r="J59" s="63"/>
    </row>
    <row r="60" spans="1:10" ht="25.9" customHeight="1" x14ac:dyDescent="0.25">
      <c r="A60" s="63" t="s">
        <v>33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">
      <c r="A61" s="63" t="s">
        <v>32</v>
      </c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25.9" customHeight="1" x14ac:dyDescent="0.25">
      <c r="A62" s="22" t="s">
        <v>69</v>
      </c>
    </row>
  </sheetData>
  <sheetProtection password="C71F" sheet="1" objects="1" scenarios="1" insertRows="0" deleteRows="0" selectLockedCells="1"/>
  <mergeCells count="20">
    <mergeCell ref="K1:K2"/>
    <mergeCell ref="B56:H56"/>
    <mergeCell ref="B2:C2"/>
    <mergeCell ref="H2:J2"/>
    <mergeCell ref="H1:J1"/>
    <mergeCell ref="A1:C1"/>
    <mergeCell ref="A4:F4"/>
    <mergeCell ref="D1:G1"/>
    <mergeCell ref="D2:G2"/>
    <mergeCell ref="H7:I7"/>
    <mergeCell ref="J3:K7"/>
    <mergeCell ref="J9:K18"/>
    <mergeCell ref="A58:J58"/>
    <mergeCell ref="A59:J59"/>
    <mergeCell ref="A60:J60"/>
    <mergeCell ref="A61:J61"/>
    <mergeCell ref="A5:H5"/>
    <mergeCell ref="D7:G7"/>
    <mergeCell ref="I56:J56"/>
    <mergeCell ref="A54:C55"/>
  </mergeCells>
  <conditionalFormatting sqref="H54">
    <cfRule type="cellIs" dxfId="46" priority="2" operator="lessThan">
      <formula>180</formula>
    </cfRule>
    <cfRule type="cellIs" dxfId="45" priority="3" operator="greaterThanOrEqual">
      <formula>180</formula>
    </cfRule>
  </conditionalFormatting>
  <dataValidations count="2">
    <dataValidation type="list" allowBlank="1" showInputMessage="1" showErrorMessage="1" sqref="H2:J2">
      <formula1>INDIRECT(H1)</formula1>
    </dataValidation>
    <dataValidation type="list" allowBlank="1" showInputMessage="1" showErrorMessage="1" sqref="B56:H56">
      <formula1>INDIRECT($H$1&amp;2)</formula1>
    </dataValidation>
  </dataValidations>
  <pageMargins left="0.59055118110236227" right="0.31496062992125984" top="0.78740157480314965" bottom="0.78740157480314965" header="0.31496062992125984" footer="0.31496062992125984"/>
  <pageSetup paperSize="9" scale="74" orientation="portrait" r:id="rId1"/>
  <headerFooter>
    <oddHeader>&amp;RDieser Plan ist Grundlage für das Beratungsgespräch und verbleibt anschließend bei den Studierenden.</oddHeader>
    <oddFooter>&amp;LDas Hinzufügen und Herausnehmen von Zeilen kann sinnvoll sein und ist ausdrücklich erlaubt!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9</xdr:row>
                    <xdr:rowOff>19050</xdr:rowOff>
                  </from>
                  <to>
                    <xdr:col>1</xdr:col>
                    <xdr:colOff>38100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10</xdr:row>
                    <xdr:rowOff>0</xdr:rowOff>
                  </from>
                  <to>
                    <xdr:col>1</xdr:col>
                    <xdr:colOff>19050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19050</xdr:rowOff>
                  </from>
                  <to>
                    <xdr:col>1</xdr:col>
                    <xdr:colOff>38100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15</xdr:row>
                    <xdr:rowOff>0</xdr:rowOff>
                  </from>
                  <to>
                    <xdr:col>1</xdr:col>
                    <xdr:colOff>19050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19050</xdr:rowOff>
                  </from>
                  <to>
                    <xdr:col>1</xdr:col>
                    <xdr:colOff>38100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20</xdr:row>
                    <xdr:rowOff>0</xdr:rowOff>
                  </from>
                  <to>
                    <xdr:col>1</xdr:col>
                    <xdr:colOff>19050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24</xdr:row>
                    <xdr:rowOff>19050</xdr:rowOff>
                  </from>
                  <to>
                    <xdr:col>1</xdr:col>
                    <xdr:colOff>38100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25</xdr:row>
                    <xdr:rowOff>0</xdr:rowOff>
                  </from>
                  <to>
                    <xdr:col>1</xdr:col>
                    <xdr:colOff>19050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29</xdr:row>
                    <xdr:rowOff>19050</xdr:rowOff>
                  </from>
                  <to>
                    <xdr:col>1</xdr:col>
                    <xdr:colOff>38100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95250</xdr:colOff>
                    <xdr:row>30</xdr:row>
                    <xdr:rowOff>0</xdr:rowOff>
                  </from>
                  <to>
                    <xdr:col>1</xdr:col>
                    <xdr:colOff>19050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95250</xdr:colOff>
                    <xdr:row>34</xdr:row>
                    <xdr:rowOff>19050</xdr:rowOff>
                  </from>
                  <to>
                    <xdr:col>1</xdr:col>
                    <xdr:colOff>38100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95250</xdr:colOff>
                    <xdr:row>35</xdr:row>
                    <xdr:rowOff>0</xdr:rowOff>
                  </from>
                  <to>
                    <xdr:col>1</xdr:col>
                    <xdr:colOff>19050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95250</xdr:colOff>
                    <xdr:row>39</xdr:row>
                    <xdr:rowOff>19050</xdr:rowOff>
                  </from>
                  <to>
                    <xdr:col>1</xdr:col>
                    <xdr:colOff>38100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0</xdr:col>
                    <xdr:colOff>95250</xdr:colOff>
                    <xdr:row>40</xdr:row>
                    <xdr:rowOff>0</xdr:rowOff>
                  </from>
                  <to>
                    <xdr:col>1</xdr:col>
                    <xdr:colOff>19050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0</xdr:col>
                    <xdr:colOff>95250</xdr:colOff>
                    <xdr:row>44</xdr:row>
                    <xdr:rowOff>19050</xdr:rowOff>
                  </from>
                  <to>
                    <xdr:col>1</xdr:col>
                    <xdr:colOff>38100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0</xdr:col>
                    <xdr:colOff>95250</xdr:colOff>
                    <xdr:row>45</xdr:row>
                    <xdr:rowOff>0</xdr:rowOff>
                  </from>
                  <to>
                    <xdr:col>1</xdr:col>
                    <xdr:colOff>19050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0</xdr:col>
                    <xdr:colOff>95250</xdr:colOff>
                    <xdr:row>49</xdr:row>
                    <xdr:rowOff>19050</xdr:rowOff>
                  </from>
                  <to>
                    <xdr:col>1</xdr:col>
                    <xdr:colOff>38100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0</xdr:col>
                    <xdr:colOff>95250</xdr:colOff>
                    <xdr:row>50</xdr:row>
                    <xdr:rowOff>0</xdr:rowOff>
                  </from>
                  <to>
                    <xdr:col>1</xdr:col>
                    <xdr:colOff>19050</xdr:colOff>
                    <xdr:row>51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6A9FA2A9-212F-4A1D-8883-78AAA3621C49}">
            <xm:f>$D$54=SUM(IF($H$1=listen!$F$2:$F$13,IF($H$2=listen!$G$2:$G$13,IF($D$8=listen!$H$1:$L$1,listen!$H$2:$L$13))))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8" id="{9D66C4E3-71CA-4570-B12C-2C8304CC9C71}">
            <xm:f>$D$54&lt;&gt;SUM(IF($H$1=listen!$F$2:$F$13,IF($H$2=listen!$G$2:$G$13,IF($D$8=listen!$H$1:$L$1,listen!$H$2:$L$13))))</xm:f>
            <x14:dxf>
              <fill>
                <patternFill>
                  <bgColor theme="9" tint="0.59996337778862885"/>
                </patternFill>
              </fill>
            </x14:dxf>
          </x14:cfRule>
          <xm:sqref>D54</xm:sqref>
        </x14:conditionalFormatting>
        <x14:conditionalFormatting xmlns:xm="http://schemas.microsoft.com/office/excel/2006/main">
          <x14:cfRule type="expression" priority="6" id="{C1E3D0F8-7B90-4CF2-8222-5E1666DC7F14}">
            <xm:f>$E$54=SUM(IF($H$1=listen!$F$2:$F$13,IF($H$2=listen!$G$2:$G$13,IF($E$8=listen!$H$1:$L$1,listen!$H$2:$L$13))))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7" id="{A42584D0-7560-4532-B6D8-5BC896268721}">
            <xm:f>$E$54&lt;&gt;SUM(IF($H$1=listen!$F$2:$F$13,IF($H$2=listen!$G$2:$G$13,IF($E$8=listen!$H$1:$L$1,listen!$H$2:$L$13))))</xm:f>
            <x14:dxf>
              <fill>
                <patternFill>
                  <bgColor theme="9" tint="0.59996337778862885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expression" priority="7" id="{795E244C-5380-4394-94C7-8C79F1D1F39F}">
            <xm:f>$F$54&gt;=SUM(IF($H$1=listen!$F$2:$F$13,IF($H$2=listen!$G$2:$G$13,IF($F$8=listen!$H$1:$L$1,listen!$H$2:$L$13))))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" id="{C1FD4550-69DC-49D9-AB03-718895E9958F}">
            <xm:f>$F$54&lt;SUM(IF($H$1=listen!$F$2:$F$13,IF($H$2=listen!$G$2:$G$13,IF($F$8=listen!$H$1:$L$1,listen!$H$2:$L$13))))</xm:f>
            <x14:dxf>
              <fill>
                <patternFill>
                  <bgColor theme="9" tint="0.59996337778862885"/>
                </patternFill>
              </fill>
            </x14:dxf>
          </x14:cfRule>
          <xm:sqref>F54</xm:sqref>
        </x14:conditionalFormatting>
        <x14:conditionalFormatting xmlns:xm="http://schemas.microsoft.com/office/excel/2006/main">
          <x14:cfRule type="expression" priority="8" id="{E809F572-DBC6-42AE-ACCF-C7063ECFB6A4}">
            <xm:f>$G$54=SUM(IF($H$1=listen!$F$2:$F$13,IF($H$2=listen!$G$2:$G$13,IF($G$8=listen!$H$1:$L$1,listen!$H$2:$L$13))))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3" id="{D34C75D9-1101-48B2-9DE5-2BF0AF7E535A}">
            <xm:f>$G$54&lt;&gt;SUM(IF($H$1=listen!$F$2:$F$13,IF($H$2=listen!$G$2:$G$13,IF($G$8=listen!$H$1:$L$1,listen!$H$2:$L$13))))</xm:f>
            <x14:dxf>
              <fill>
                <patternFill>
                  <bgColor theme="9" tint="0.59996337778862885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expression" priority="22" id="{94258735-6070-45E6-BC2E-8ADC1370B3E5}">
            <xm:f>IF(COUNTIFS(listen!$F$2:$F$13,$H$1,listen!$G$2:$G$13,$H$2)=0,TRUE,FALSE)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J3</xm:sqref>
        </x14:conditionalFormatting>
        <x14:conditionalFormatting xmlns:xm="http://schemas.microsoft.com/office/excel/2006/main">
          <x14:cfRule type="expression" priority="1" id="{4B3FE21C-D71C-4E48-AAAF-F906760DAF2B}">
            <xm:f>IF(COUNTIFS(listen!F16:F47,H1,listen!G16:G47,B56)=0,TRUE,FALSE)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listen!$A$1:$C$1</xm:f>
          </x14:formula1>
          <xm:sqref>H1:J1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P48"/>
  <sheetViews>
    <sheetView zoomScale="85" zoomScaleNormal="85" workbookViewId="0">
      <selection activeCell="C43" sqref="C43"/>
    </sheetView>
  </sheetViews>
  <sheetFormatPr baseColWidth="10" defaultColWidth="11.42578125" defaultRowHeight="15" x14ac:dyDescent="0.25"/>
  <cols>
    <col min="1" max="1" width="36.85546875" style="6" customWidth="1"/>
    <col min="2" max="2" width="54.42578125" style="6" bestFit="1" customWidth="1"/>
    <col min="3" max="3" width="37.5703125" style="6" bestFit="1" customWidth="1"/>
    <col min="4" max="5" width="11.42578125" style="6"/>
    <col min="6" max="6" width="20.85546875" style="6" bestFit="1" customWidth="1"/>
    <col min="7" max="7" width="54.42578125" style="6" bestFit="1" customWidth="1"/>
    <col min="8" max="8" width="14" style="6" bestFit="1" customWidth="1"/>
    <col min="9" max="9" width="14" style="6" customWidth="1"/>
    <col min="10" max="10" width="13.140625" style="6" bestFit="1" customWidth="1"/>
    <col min="11" max="11" width="19.140625" style="6" customWidth="1"/>
    <col min="12" max="14" width="11.42578125" style="6"/>
    <col min="15" max="15" width="45.42578125" style="6" bestFit="1" customWidth="1"/>
    <col min="16" max="16384" width="11.42578125" style="6"/>
  </cols>
  <sheetData>
    <row r="1" spans="1:16" x14ac:dyDescent="0.25">
      <c r="A1" s="6" t="s">
        <v>45</v>
      </c>
      <c r="B1" s="6" t="s">
        <v>46</v>
      </c>
      <c r="C1" s="6" t="s">
        <v>35</v>
      </c>
      <c r="F1" s="6" t="s">
        <v>34</v>
      </c>
      <c r="G1" s="6" t="s">
        <v>38</v>
      </c>
      <c r="H1" s="9" t="s">
        <v>13</v>
      </c>
      <c r="I1" s="10" t="s">
        <v>14</v>
      </c>
      <c r="J1" s="11" t="s">
        <v>15</v>
      </c>
      <c r="K1" s="11" t="s">
        <v>44</v>
      </c>
      <c r="L1" s="12" t="s">
        <v>5</v>
      </c>
    </row>
    <row r="2" spans="1:16" x14ac:dyDescent="0.25">
      <c r="A2" s="13" t="s">
        <v>36</v>
      </c>
      <c r="B2" s="13" t="s">
        <v>39</v>
      </c>
      <c r="C2" s="14" t="s">
        <v>41</v>
      </c>
      <c r="D2" s="15"/>
      <c r="F2" s="6" t="s">
        <v>45</v>
      </c>
      <c r="G2" s="13" t="s">
        <v>36</v>
      </c>
      <c r="H2" s="13">
        <v>138</v>
      </c>
      <c r="I2" s="13">
        <v>0</v>
      </c>
      <c r="J2" s="13">
        <v>42</v>
      </c>
      <c r="K2" s="13">
        <v>0</v>
      </c>
      <c r="L2" s="12">
        <v>180</v>
      </c>
      <c r="P2" s="13"/>
    </row>
    <row r="3" spans="1:16" x14ac:dyDescent="0.25">
      <c r="A3" s="16" t="s">
        <v>37</v>
      </c>
      <c r="B3" s="16" t="s">
        <v>37</v>
      </c>
      <c r="C3" s="16" t="s">
        <v>43</v>
      </c>
      <c r="D3" s="17"/>
      <c r="F3" s="6" t="s">
        <v>45</v>
      </c>
      <c r="G3" s="16" t="s">
        <v>37</v>
      </c>
      <c r="H3" s="16">
        <v>138</v>
      </c>
      <c r="I3" s="16">
        <v>0</v>
      </c>
      <c r="J3" s="16">
        <v>30</v>
      </c>
      <c r="K3" s="16">
        <v>12</v>
      </c>
      <c r="L3" s="12">
        <v>180</v>
      </c>
      <c r="P3" s="16"/>
    </row>
    <row r="4" spans="1:16" x14ac:dyDescent="0.25">
      <c r="A4" s="18" t="s">
        <v>42</v>
      </c>
      <c r="B4" s="16" t="s">
        <v>40</v>
      </c>
      <c r="C4" s="16" t="s">
        <v>42</v>
      </c>
      <c r="D4" s="17"/>
      <c r="F4" s="6" t="s">
        <v>45</v>
      </c>
      <c r="G4" s="16" t="s">
        <v>42</v>
      </c>
      <c r="H4" s="16">
        <v>102</v>
      </c>
      <c r="I4" s="16">
        <v>54</v>
      </c>
      <c r="J4" s="16">
        <v>12</v>
      </c>
      <c r="K4" s="16">
        <v>12</v>
      </c>
      <c r="L4" s="12">
        <v>180</v>
      </c>
      <c r="P4" s="16"/>
    </row>
    <row r="5" spans="1:16" x14ac:dyDescent="0.25">
      <c r="B5" s="16" t="s">
        <v>66</v>
      </c>
      <c r="C5" s="18" t="s">
        <v>66</v>
      </c>
      <c r="D5" s="17"/>
      <c r="F5" s="6" t="s">
        <v>46</v>
      </c>
      <c r="G5" s="13" t="s">
        <v>39</v>
      </c>
      <c r="H5" s="13">
        <v>132</v>
      </c>
      <c r="I5" s="13">
        <v>30</v>
      </c>
      <c r="J5" s="13">
        <v>18</v>
      </c>
      <c r="K5" s="13">
        <v>0</v>
      </c>
      <c r="L5" s="12">
        <v>180</v>
      </c>
    </row>
    <row r="6" spans="1:16" x14ac:dyDescent="0.25">
      <c r="B6" s="18" t="s">
        <v>67</v>
      </c>
      <c r="F6" s="6" t="s">
        <v>46</v>
      </c>
      <c r="G6" s="16" t="s">
        <v>37</v>
      </c>
      <c r="H6" s="16">
        <v>126</v>
      </c>
      <c r="I6" s="16">
        <v>30</v>
      </c>
      <c r="J6" s="16">
        <v>12</v>
      </c>
      <c r="K6" s="16">
        <v>12</v>
      </c>
      <c r="L6" s="12">
        <v>180</v>
      </c>
    </row>
    <row r="7" spans="1:16" x14ac:dyDescent="0.25">
      <c r="F7" s="6" t="s">
        <v>46</v>
      </c>
      <c r="G7" s="16" t="s">
        <v>40</v>
      </c>
      <c r="H7" s="16">
        <v>102</v>
      </c>
      <c r="I7" s="16">
        <v>24</v>
      </c>
      <c r="J7" s="16">
        <v>42</v>
      </c>
      <c r="K7" s="16">
        <v>12</v>
      </c>
      <c r="L7" s="12">
        <v>180</v>
      </c>
    </row>
    <row r="8" spans="1:16" x14ac:dyDescent="0.25">
      <c r="F8" s="6" t="s">
        <v>46</v>
      </c>
      <c r="G8" s="16" t="s">
        <v>66</v>
      </c>
      <c r="H8" s="16">
        <v>102</v>
      </c>
      <c r="I8" s="16">
        <v>30</v>
      </c>
      <c r="J8" s="16">
        <v>36</v>
      </c>
      <c r="K8" s="16">
        <v>12</v>
      </c>
      <c r="L8" s="12">
        <v>180</v>
      </c>
    </row>
    <row r="9" spans="1:16" x14ac:dyDescent="0.25">
      <c r="F9" s="6" t="s">
        <v>46</v>
      </c>
      <c r="G9" s="16" t="s">
        <v>67</v>
      </c>
      <c r="H9" s="16">
        <v>102</v>
      </c>
      <c r="I9" s="16">
        <v>24</v>
      </c>
      <c r="J9" s="16">
        <v>24</v>
      </c>
      <c r="K9" s="16">
        <v>30</v>
      </c>
      <c r="L9" s="12">
        <v>180</v>
      </c>
    </row>
    <row r="10" spans="1:16" x14ac:dyDescent="0.25">
      <c r="F10" s="6" t="s">
        <v>35</v>
      </c>
      <c r="G10" s="14" t="s">
        <v>41</v>
      </c>
      <c r="H10" s="13">
        <v>132</v>
      </c>
      <c r="I10" s="13">
        <v>0</v>
      </c>
      <c r="J10" s="13">
        <v>48</v>
      </c>
      <c r="K10" s="13">
        <v>0</v>
      </c>
      <c r="L10" s="12">
        <v>180</v>
      </c>
    </row>
    <row r="11" spans="1:16" x14ac:dyDescent="0.25">
      <c r="F11" s="6" t="s">
        <v>35</v>
      </c>
      <c r="G11" s="16" t="s">
        <v>43</v>
      </c>
      <c r="H11" s="16">
        <v>126</v>
      </c>
      <c r="I11" s="16">
        <v>0</v>
      </c>
      <c r="J11" s="16">
        <v>48</v>
      </c>
      <c r="K11" s="16">
        <v>6</v>
      </c>
      <c r="L11" s="12">
        <v>180</v>
      </c>
    </row>
    <row r="12" spans="1:16" x14ac:dyDescent="0.25">
      <c r="F12" s="6" t="s">
        <v>35</v>
      </c>
      <c r="G12" s="16" t="s">
        <v>42</v>
      </c>
      <c r="H12" s="16">
        <v>102</v>
      </c>
      <c r="I12" s="16">
        <v>24</v>
      </c>
      <c r="J12" s="16">
        <v>48</v>
      </c>
      <c r="K12" s="16">
        <v>6</v>
      </c>
      <c r="L12" s="12">
        <v>180</v>
      </c>
    </row>
    <row r="13" spans="1:16" x14ac:dyDescent="0.25">
      <c r="F13" s="6" t="s">
        <v>35</v>
      </c>
      <c r="G13" s="16" t="s">
        <v>66</v>
      </c>
      <c r="H13" s="16">
        <v>102</v>
      </c>
      <c r="I13" s="16">
        <v>30</v>
      </c>
      <c r="J13" s="16">
        <v>42</v>
      </c>
      <c r="K13" s="16">
        <v>6</v>
      </c>
      <c r="L13" s="12">
        <v>180</v>
      </c>
    </row>
    <row r="14" spans="1:16" x14ac:dyDescent="0.25">
      <c r="I14" s="19"/>
    </row>
    <row r="15" spans="1:16" x14ac:dyDescent="0.25">
      <c r="A15" s="6" t="s">
        <v>64</v>
      </c>
      <c r="B15" s="6" t="s">
        <v>56</v>
      </c>
      <c r="C15" s="6" t="s">
        <v>61</v>
      </c>
      <c r="F15" s="57" t="s">
        <v>34</v>
      </c>
      <c r="G15" s="57" t="s">
        <v>73</v>
      </c>
      <c r="I15" s="20"/>
    </row>
    <row r="16" spans="1:16" x14ac:dyDescent="0.25">
      <c r="A16" s="57" t="s">
        <v>65</v>
      </c>
      <c r="B16" s="57" t="s">
        <v>65</v>
      </c>
      <c r="C16" s="57" t="s">
        <v>65</v>
      </c>
      <c r="F16" s="57" t="s">
        <v>45</v>
      </c>
      <c r="G16" s="57" t="s">
        <v>65</v>
      </c>
      <c r="I16" s="17"/>
    </row>
    <row r="17" spans="1:9" x14ac:dyDescent="0.25">
      <c r="A17" s="57" t="s">
        <v>47</v>
      </c>
      <c r="B17" s="57" t="s">
        <v>47</v>
      </c>
      <c r="C17" s="60" t="s">
        <v>47</v>
      </c>
      <c r="F17" s="57" t="s">
        <v>45</v>
      </c>
      <c r="G17" s="57" t="s">
        <v>47</v>
      </c>
      <c r="I17" s="58"/>
    </row>
    <row r="18" spans="1:9" x14ac:dyDescent="0.25">
      <c r="A18" s="57" t="s">
        <v>74</v>
      </c>
      <c r="B18" s="57" t="s">
        <v>48</v>
      </c>
      <c r="C18" s="60" t="s">
        <v>59</v>
      </c>
      <c r="F18" s="57" t="s">
        <v>45</v>
      </c>
      <c r="G18" s="57" t="s">
        <v>74</v>
      </c>
      <c r="I18" s="58"/>
    </row>
    <row r="19" spans="1:9" x14ac:dyDescent="0.25">
      <c r="A19" s="57" t="s">
        <v>49</v>
      </c>
      <c r="B19" s="57" t="s">
        <v>49</v>
      </c>
      <c r="C19" s="60" t="s">
        <v>51</v>
      </c>
      <c r="F19" s="57" t="s">
        <v>45</v>
      </c>
      <c r="G19" s="57" t="s">
        <v>49</v>
      </c>
      <c r="I19" s="58"/>
    </row>
    <row r="20" spans="1:9" x14ac:dyDescent="0.25">
      <c r="A20" s="57" t="s">
        <v>75</v>
      </c>
      <c r="B20" s="57" t="s">
        <v>50</v>
      </c>
      <c r="C20" s="60" t="s">
        <v>60</v>
      </c>
      <c r="F20" s="57" t="s">
        <v>45</v>
      </c>
      <c r="G20" s="57" t="s">
        <v>75</v>
      </c>
      <c r="I20" s="58"/>
    </row>
    <row r="21" spans="1:9" x14ac:dyDescent="0.25">
      <c r="A21" s="57" t="s">
        <v>51</v>
      </c>
      <c r="B21" s="57" t="s">
        <v>51</v>
      </c>
      <c r="C21" s="60" t="s">
        <v>58</v>
      </c>
      <c r="F21" s="57" t="s">
        <v>45</v>
      </c>
      <c r="G21" s="57" t="s">
        <v>51</v>
      </c>
      <c r="I21" s="61"/>
    </row>
    <row r="22" spans="1:9" x14ac:dyDescent="0.25">
      <c r="A22" s="57" t="s">
        <v>53</v>
      </c>
      <c r="B22" s="57" t="s">
        <v>52</v>
      </c>
      <c r="C22" s="60" t="s">
        <v>57</v>
      </c>
      <c r="F22" s="57" t="s">
        <v>45</v>
      </c>
      <c r="G22" s="57" t="s">
        <v>53</v>
      </c>
      <c r="I22" s="58"/>
    </row>
    <row r="23" spans="1:9" x14ac:dyDescent="0.25">
      <c r="A23" s="57" t="s">
        <v>76</v>
      </c>
      <c r="B23" s="57" t="s">
        <v>53</v>
      </c>
      <c r="C23" s="60" t="s">
        <v>63</v>
      </c>
      <c r="F23" s="57" t="s">
        <v>45</v>
      </c>
      <c r="G23" s="57" t="s">
        <v>76</v>
      </c>
      <c r="I23" s="58"/>
    </row>
    <row r="24" spans="1:9" x14ac:dyDescent="0.25">
      <c r="A24" s="57" t="s">
        <v>77</v>
      </c>
      <c r="B24" s="57" t="s">
        <v>54</v>
      </c>
      <c r="C24" s="60" t="s">
        <v>55</v>
      </c>
      <c r="F24" s="57" t="s">
        <v>45</v>
      </c>
      <c r="G24" s="57" t="s">
        <v>77</v>
      </c>
      <c r="I24" s="58"/>
    </row>
    <row r="25" spans="1:9" ht="21" x14ac:dyDescent="0.35">
      <c r="A25" s="57" t="s">
        <v>62</v>
      </c>
      <c r="B25" s="57" t="s">
        <v>72</v>
      </c>
      <c r="C25" s="7"/>
      <c r="F25" s="57" t="s">
        <v>45</v>
      </c>
      <c r="G25" s="57" t="s">
        <v>62</v>
      </c>
      <c r="I25" s="58"/>
    </row>
    <row r="26" spans="1:9" ht="21" x14ac:dyDescent="0.35">
      <c r="A26" s="57" t="s">
        <v>63</v>
      </c>
      <c r="B26" s="57" t="s">
        <v>63</v>
      </c>
      <c r="C26" s="7"/>
      <c r="F26" s="57" t="s">
        <v>45</v>
      </c>
      <c r="G26" s="57" t="s">
        <v>63</v>
      </c>
      <c r="I26" s="58"/>
    </row>
    <row r="27" spans="1:9" x14ac:dyDescent="0.25">
      <c r="B27" s="57" t="s">
        <v>55</v>
      </c>
      <c r="F27" s="57" t="s">
        <v>46</v>
      </c>
      <c r="G27" s="57" t="s">
        <v>65</v>
      </c>
      <c r="I27" s="58"/>
    </row>
    <row r="28" spans="1:9" x14ac:dyDescent="0.25">
      <c r="F28" s="57" t="s">
        <v>46</v>
      </c>
      <c r="G28" s="57" t="s">
        <v>47</v>
      </c>
      <c r="I28" s="61"/>
    </row>
    <row r="29" spans="1:9" x14ac:dyDescent="0.25">
      <c r="F29" s="57" t="s">
        <v>46</v>
      </c>
      <c r="G29" s="57" t="s">
        <v>48</v>
      </c>
      <c r="I29" s="58"/>
    </row>
    <row r="30" spans="1:9" x14ac:dyDescent="0.25">
      <c r="F30" s="57" t="s">
        <v>46</v>
      </c>
      <c r="G30" s="57" t="s">
        <v>49</v>
      </c>
      <c r="I30" s="58"/>
    </row>
    <row r="31" spans="1:9" x14ac:dyDescent="0.25">
      <c r="A31" s="8"/>
      <c r="F31" s="57" t="s">
        <v>46</v>
      </c>
      <c r="G31" s="57" t="s">
        <v>50</v>
      </c>
      <c r="I31" s="58"/>
    </row>
    <row r="32" spans="1:9" x14ac:dyDescent="0.25">
      <c r="F32" s="57" t="s">
        <v>46</v>
      </c>
      <c r="G32" s="57" t="s">
        <v>51</v>
      </c>
      <c r="I32" s="61"/>
    </row>
    <row r="33" spans="2:9" x14ac:dyDescent="0.25">
      <c r="F33" s="57" t="s">
        <v>46</v>
      </c>
      <c r="G33" s="57" t="s">
        <v>52</v>
      </c>
      <c r="I33" s="58"/>
    </row>
    <row r="34" spans="2:9" x14ac:dyDescent="0.25">
      <c r="F34" s="57" t="s">
        <v>46</v>
      </c>
      <c r="G34" s="57" t="s">
        <v>53</v>
      </c>
      <c r="I34" s="58"/>
    </row>
    <row r="35" spans="2:9" x14ac:dyDescent="0.25">
      <c r="F35" s="57" t="s">
        <v>46</v>
      </c>
      <c r="G35" s="57" t="s">
        <v>54</v>
      </c>
      <c r="I35" s="61"/>
    </row>
    <row r="36" spans="2:9" x14ac:dyDescent="0.25">
      <c r="F36" s="57" t="s">
        <v>46</v>
      </c>
      <c r="G36" s="57" t="s">
        <v>72</v>
      </c>
      <c r="I36" s="58"/>
    </row>
    <row r="37" spans="2:9" x14ac:dyDescent="0.25">
      <c r="B37" s="8"/>
      <c r="F37" s="57" t="s">
        <v>46</v>
      </c>
      <c r="G37" s="57" t="s">
        <v>63</v>
      </c>
      <c r="I37" s="58"/>
    </row>
    <row r="38" spans="2:9" x14ac:dyDescent="0.25">
      <c r="F38" s="57" t="s">
        <v>46</v>
      </c>
      <c r="G38" s="57" t="s">
        <v>55</v>
      </c>
      <c r="I38" s="62"/>
    </row>
    <row r="39" spans="2:9" x14ac:dyDescent="0.25">
      <c r="F39" s="57" t="s">
        <v>35</v>
      </c>
      <c r="G39" s="57" t="s">
        <v>65</v>
      </c>
      <c r="I39" s="62"/>
    </row>
    <row r="40" spans="2:9" x14ac:dyDescent="0.25">
      <c r="F40" s="57" t="s">
        <v>35</v>
      </c>
      <c r="G40" s="60" t="s">
        <v>47</v>
      </c>
      <c r="I40" s="62"/>
    </row>
    <row r="41" spans="2:9" x14ac:dyDescent="0.25">
      <c r="F41" s="57" t="s">
        <v>35</v>
      </c>
      <c r="G41" s="60" t="s">
        <v>59</v>
      </c>
      <c r="I41" s="62"/>
    </row>
    <row r="42" spans="2:9" x14ac:dyDescent="0.25">
      <c r="F42" s="57" t="s">
        <v>35</v>
      </c>
      <c r="G42" s="60" t="s">
        <v>51</v>
      </c>
      <c r="I42"/>
    </row>
    <row r="43" spans="2:9" x14ac:dyDescent="0.25">
      <c r="F43" s="57" t="s">
        <v>35</v>
      </c>
      <c r="G43" s="60" t="s">
        <v>60</v>
      </c>
      <c r="I43"/>
    </row>
    <row r="44" spans="2:9" x14ac:dyDescent="0.25">
      <c r="F44" s="57" t="s">
        <v>35</v>
      </c>
      <c r="G44" s="60" t="s">
        <v>58</v>
      </c>
      <c r="I44"/>
    </row>
    <row r="45" spans="2:9" x14ac:dyDescent="0.25">
      <c r="F45" s="57" t="s">
        <v>35</v>
      </c>
      <c r="G45" s="60" t="s">
        <v>57</v>
      </c>
      <c r="I45"/>
    </row>
    <row r="46" spans="2:9" x14ac:dyDescent="0.25">
      <c r="F46" s="57" t="s">
        <v>35</v>
      </c>
      <c r="G46" s="60" t="s">
        <v>63</v>
      </c>
      <c r="I46"/>
    </row>
    <row r="47" spans="2:9" x14ac:dyDescent="0.25">
      <c r="F47" s="57" t="s">
        <v>35</v>
      </c>
      <c r="G47" s="60" t="s">
        <v>55</v>
      </c>
      <c r="I47"/>
    </row>
    <row r="48" spans="2:9" x14ac:dyDescent="0.25">
      <c r="I48"/>
    </row>
  </sheetData>
  <sheetProtection password="C71F" sheet="1" objects="1" scenarios="1"/>
  <sortState ref="I17:I48">
    <sortCondition ref="I17"/>
  </sortState>
  <pageMargins left="0.7" right="0.7" top="0.78740157499999996" bottom="0.78740157499999996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Prüfungsplan</vt:lpstr>
      <vt:lpstr>listen</vt:lpstr>
      <vt:lpstr>Prüfungsplan!Druckbereich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Amler</dc:creator>
  <cp:lastModifiedBy>Steinbeck</cp:lastModifiedBy>
  <cp:lastPrinted>2018-04-11T08:11:20Z</cp:lastPrinted>
  <dcterms:created xsi:type="dcterms:W3CDTF">2018-03-20T08:11:27Z</dcterms:created>
  <dcterms:modified xsi:type="dcterms:W3CDTF">2018-04-12T11:43:55Z</dcterms:modified>
</cp:coreProperties>
</file>